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DBDF686-635A-429E-8D9D-E4F78DB4707A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3.1.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4" l="1"/>
  <c r="E7" i="4" l="1"/>
  <c r="E11" i="4" s="1"/>
  <c r="I8" i="4" l="1"/>
  <c r="J8" i="4" s="1"/>
  <c r="I5" i="4"/>
  <c r="I6" i="4"/>
  <c r="J6" i="4" s="1"/>
  <c r="J5" i="4" l="1"/>
  <c r="J7" i="4" s="1"/>
  <c r="K6" i="4"/>
  <c r="I7" i="4"/>
  <c r="K5" i="4" l="1"/>
  <c r="K7" i="4" s="1"/>
  <c r="K8" i="4"/>
  <c r="D10" i="4"/>
  <c r="I9" i="4" l="1"/>
  <c r="F9" i="4"/>
  <c r="I10" i="4" l="1"/>
  <c r="J9" i="4"/>
  <c r="J10" i="4" s="1"/>
  <c r="F5" i="4"/>
  <c r="F6" i="4"/>
  <c r="D7" i="4"/>
  <c r="D11" i="4" s="1"/>
  <c r="F8" i="4"/>
  <c r="F10" i="4" s="1"/>
  <c r="K9" i="4" l="1"/>
  <c r="K10" i="4" s="1"/>
  <c r="K11" i="4" s="1"/>
  <c r="F7" i="4"/>
  <c r="J11" i="4"/>
  <c r="I11" i="4" l="1"/>
  <c r="F1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Цена указывается за 1 метр</t>
        </r>
      </text>
    </comment>
    <comment ref="H8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Цена указывается за 1 метр</t>
        </r>
      </text>
    </comment>
  </commentList>
</comments>
</file>

<file path=xl/sharedStrings.xml><?xml version="1.0" encoding="utf-8"?>
<sst xmlns="http://schemas.openxmlformats.org/spreadsheetml/2006/main" count="48" uniqueCount="39">
  <si>
    <t>Должность</t>
  </si>
  <si>
    <t>Цена без НДС; руб.</t>
  </si>
  <si>
    <t>ИТОГО:</t>
  </si>
  <si>
    <t>Х</t>
  </si>
  <si>
    <t>Сумма без НДС; руб.</t>
  </si>
  <si>
    <t>Сумма с НДС; руб.</t>
  </si>
  <si>
    <t>Приложение 3.1</t>
  </si>
  <si>
    <t>(Фамилия И.О.)</t>
  </si>
  <si>
    <t>№ п/п</t>
  </si>
  <si>
    <t>Наименование</t>
  </si>
  <si>
    <t>Тара/ Упаковка</t>
  </si>
  <si>
    <t>Масса Брутто; кг</t>
  </si>
  <si>
    <t>Размеры грузового места (макс) ДхШхВ; мм</t>
  </si>
  <si>
    <t>Место складирования</t>
  </si>
  <si>
    <t>1.</t>
  </si>
  <si>
    <t>2.</t>
  </si>
  <si>
    <t>Длина; м</t>
  </si>
  <si>
    <t>Металлический барабан</t>
  </si>
  <si>
    <t>Металлический барабан № 18</t>
  </si>
  <si>
    <t>3.</t>
  </si>
  <si>
    <t>Масса Нетто*; кг</t>
  </si>
  <si>
    <t>ИТОГО по Унтыгейскому месторождению:</t>
  </si>
  <si>
    <t>Тюменская область, Ханты-Мансийский Автономный Округ-Югра, 619 км Федеральной автодороги Тюмень-Сургут, район пос. Сентябрьский, Западно-Малобалыкское месторождение</t>
  </si>
  <si>
    <t>Тюменская область, 
Ханты-Мансийский Автономный 
Округ-Югра, Сургутский район, 
район пос. Угут, 
Унтыгейское месторождение</t>
  </si>
  <si>
    <t>ИТОГО по Западно-Малобалыкскому месторождению:</t>
  </si>
  <si>
    <t>Примечание:  
*Масса нетто/брутто нефтепогружного  кабеля б/у ориентировочная, для расчета транспортных затрат. Нефтепогружной кабель б/у намотан на металлический кабельный барабан.
** Цена приобретения нефтепогружного  кабеля б/у указывается за 1 метр (руб. с НДС).</t>
  </si>
  <si>
    <t xml:space="preserve"> </t>
  </si>
  <si>
    <t>4.</t>
  </si>
  <si>
    <t>Номенклатура, объемы реализации, ориентировочные стоимости нефтепогружного кабеля б/у, находящегося в собственности ООО «КанБайкал», в 2026 году</t>
  </si>
  <si>
    <t xml:space="preserve">Нефтепогружной  кабель б/у:
- полиэтилен (медь): 3х16; 
- полиэтилен (медь)3х21,15
- свинец: 3х16
</t>
  </si>
  <si>
    <t>НДС (22%); руб.</t>
  </si>
  <si>
    <t>Нефтепогружной  кабель б/у:
- полиэтилен (медь): 3х16
- свинец: 3х16</t>
  </si>
  <si>
    <t>1800х1140х1800 - 20 г.м. вместе с позицией 2</t>
  </si>
  <si>
    <t>1800х1140х1800 - 20 г.м. вместе с позицией 1</t>
  </si>
  <si>
    <t>20 г.м.</t>
  </si>
  <si>
    <t>1800х1140х1800 - 12 г.м. вместе с позицией 4</t>
  </si>
  <si>
    <t xml:space="preserve">1800х1140х1800 - 12 г.м. вместе с позицией 3 </t>
  </si>
  <si>
    <t>12 г.м.</t>
  </si>
  <si>
    <t>32г.м.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</si>
</sst>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/>
    <xf numFmtId="4" fontId="5" fillId="0" borderId="0" xfId="0" applyNumberFormat="1" applyFont="1"/>
    <xf numFmtId="0" fontId="4" fillId="0" borderId="0" xfId="0" applyFont="1" applyFill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/>
    <xf numFmtId="4" fontId="5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9" fillId="0" borderId="0" xfId="0" applyNumberFormat="1" applyFont="1" applyFill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zoomScaleNormal="100" zoomScaleSheetLayoutView="110" workbookViewId="0">
      <selection activeCell="F8" sqref="F8"/>
    </sheetView>
  </sheetViews>
  <sheetFormatPr defaultColWidth="9.1796875" defaultRowHeight="13" x14ac:dyDescent="0.35"/>
  <cols>
    <col min="1" max="1" width="4.7265625" style="3" customWidth="1"/>
    <col min="2" max="2" width="47.54296875" style="4" customWidth="1"/>
    <col min="3" max="3" width="17.1796875" style="4" customWidth="1"/>
    <col min="4" max="4" width="15.26953125" style="4" customWidth="1"/>
    <col min="5" max="5" width="13.26953125" style="4" customWidth="1"/>
    <col min="6" max="6" width="12.453125" style="4" customWidth="1"/>
    <col min="7" max="7" width="22.26953125" style="4" customWidth="1"/>
    <col min="8" max="8" width="15.1796875" style="4" customWidth="1"/>
    <col min="9" max="9" width="14.453125" style="4" bestFit="1" customWidth="1"/>
    <col min="10" max="10" width="14.26953125" style="4" customWidth="1"/>
    <col min="11" max="11" width="15.54296875" style="4" customWidth="1"/>
    <col min="12" max="12" width="32.54296875" style="4" customWidth="1"/>
    <col min="13" max="16384" width="9.1796875" style="4"/>
  </cols>
  <sheetData>
    <row r="1" spans="1:12" s="11" customFormat="1" ht="16.5" x14ac:dyDescent="0.35">
      <c r="A1" s="10"/>
      <c r="L1" s="58" t="s">
        <v>6</v>
      </c>
    </row>
    <row r="2" spans="1:12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spans="1:12" s="12" customFormat="1" ht="33.75" customHeight="1" x14ac:dyDescent="0.35">
      <c r="A3" s="47" t="s">
        <v>28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26" x14ac:dyDescent="0.35">
      <c r="A4" s="8" t="s">
        <v>8</v>
      </c>
      <c r="B4" s="2" t="s">
        <v>9</v>
      </c>
      <c r="C4" s="2" t="s">
        <v>10</v>
      </c>
      <c r="D4" s="2" t="s">
        <v>16</v>
      </c>
      <c r="E4" s="8" t="s">
        <v>20</v>
      </c>
      <c r="F4" s="8" t="s">
        <v>11</v>
      </c>
      <c r="G4" s="2" t="s">
        <v>12</v>
      </c>
      <c r="H4" s="2" t="s">
        <v>1</v>
      </c>
      <c r="I4" s="2" t="s">
        <v>4</v>
      </c>
      <c r="J4" s="2" t="s">
        <v>30</v>
      </c>
      <c r="K4" s="2" t="s">
        <v>5</v>
      </c>
      <c r="L4" s="2" t="s">
        <v>13</v>
      </c>
    </row>
    <row r="5" spans="1:12" s="11" customFormat="1" ht="108" customHeight="1" x14ac:dyDescent="0.35">
      <c r="A5" s="13" t="s">
        <v>14</v>
      </c>
      <c r="B5" s="14" t="s">
        <v>31</v>
      </c>
      <c r="C5" s="15" t="s">
        <v>17</v>
      </c>
      <c r="D5" s="44">
        <v>56613</v>
      </c>
      <c r="E5" s="45">
        <v>64896.18</v>
      </c>
      <c r="F5" s="17">
        <f>E5</f>
        <v>64896.18</v>
      </c>
      <c r="G5" s="15" t="s">
        <v>32</v>
      </c>
      <c r="H5" s="17"/>
      <c r="I5" s="40">
        <f>D5*H5</f>
        <v>0</v>
      </c>
      <c r="J5" s="41">
        <f>I5*0.22</f>
        <v>0</v>
      </c>
      <c r="K5" s="40">
        <f>SUM(I5:J5)</f>
        <v>0</v>
      </c>
      <c r="L5" s="52" t="s">
        <v>23</v>
      </c>
    </row>
    <row r="6" spans="1:12" s="11" customFormat="1" ht="46.5" x14ac:dyDescent="0.35">
      <c r="A6" s="13" t="s">
        <v>15</v>
      </c>
      <c r="B6" s="18" t="s">
        <v>18</v>
      </c>
      <c r="C6" s="15" t="s">
        <v>3</v>
      </c>
      <c r="D6" s="15" t="s">
        <v>3</v>
      </c>
      <c r="E6" s="16">
        <v>4760</v>
      </c>
      <c r="F6" s="16">
        <f>E6</f>
        <v>4760</v>
      </c>
      <c r="G6" s="15" t="s">
        <v>33</v>
      </c>
      <c r="H6" s="17"/>
      <c r="I6" s="40">
        <f>E6*H6</f>
        <v>0</v>
      </c>
      <c r="J6" s="41">
        <f>I6*0.22</f>
        <v>0</v>
      </c>
      <c r="K6" s="40">
        <f>SUM(I6:J6)</f>
        <v>0</v>
      </c>
      <c r="L6" s="53"/>
    </row>
    <row r="7" spans="1:12" s="22" customFormat="1" ht="17.25" customHeight="1" x14ac:dyDescent="0.35">
      <c r="A7" s="55" t="s">
        <v>21</v>
      </c>
      <c r="B7" s="56"/>
      <c r="C7" s="57"/>
      <c r="D7" s="19">
        <f>D5</f>
        <v>56613</v>
      </c>
      <c r="E7" s="19">
        <f>SUM(E5:E6)</f>
        <v>69656.179999999993</v>
      </c>
      <c r="F7" s="19">
        <f>SUM(F5:F6)</f>
        <v>69656.179999999993</v>
      </c>
      <c r="G7" s="20" t="s">
        <v>34</v>
      </c>
      <c r="H7" s="21" t="s">
        <v>3</v>
      </c>
      <c r="I7" s="42">
        <f>SUM(I5:I6)</f>
        <v>0</v>
      </c>
      <c r="J7" s="42">
        <f>SUM(J5:J6)</f>
        <v>0</v>
      </c>
      <c r="K7" s="42">
        <f>SUM(K5:K6)</f>
        <v>0</v>
      </c>
      <c r="L7" s="54"/>
    </row>
    <row r="8" spans="1:12" s="11" customFormat="1" ht="80.25" customHeight="1" x14ac:dyDescent="0.35">
      <c r="A8" s="13" t="s">
        <v>19</v>
      </c>
      <c r="B8" s="14" t="s">
        <v>29</v>
      </c>
      <c r="C8" s="15" t="s">
        <v>17</v>
      </c>
      <c r="D8" s="16">
        <v>35320</v>
      </c>
      <c r="E8" s="46">
        <v>42512.13</v>
      </c>
      <c r="F8" s="17">
        <f>E8</f>
        <v>42512.13</v>
      </c>
      <c r="G8" s="15" t="s">
        <v>35</v>
      </c>
      <c r="H8" s="17"/>
      <c r="I8" s="40">
        <f>D8*H8</f>
        <v>0</v>
      </c>
      <c r="J8" s="41">
        <f>I8*0.22</f>
        <v>0</v>
      </c>
      <c r="K8" s="40">
        <f>SUM(I8:J8)</f>
        <v>0</v>
      </c>
      <c r="L8" s="52" t="s">
        <v>22</v>
      </c>
    </row>
    <row r="9" spans="1:12" s="11" customFormat="1" ht="57.75" customHeight="1" x14ac:dyDescent="0.35">
      <c r="A9" s="13" t="s">
        <v>27</v>
      </c>
      <c r="B9" s="18" t="s">
        <v>18</v>
      </c>
      <c r="C9" s="15" t="s">
        <v>3</v>
      </c>
      <c r="D9" s="15" t="s">
        <v>3</v>
      </c>
      <c r="E9" s="16">
        <v>2856</v>
      </c>
      <c r="F9" s="16">
        <f>E9</f>
        <v>2856</v>
      </c>
      <c r="G9" s="15" t="s">
        <v>36</v>
      </c>
      <c r="H9" s="17"/>
      <c r="I9" s="40">
        <f t="shared" ref="I9" si="0">E9*H9</f>
        <v>0</v>
      </c>
      <c r="J9" s="41">
        <f>I9*0.22</f>
        <v>0</v>
      </c>
      <c r="K9" s="40">
        <f>SUM(I9:J9)</f>
        <v>0</v>
      </c>
      <c r="L9" s="53"/>
    </row>
    <row r="10" spans="1:12" s="11" customFormat="1" ht="12.75" customHeight="1" x14ac:dyDescent="0.35">
      <c r="A10" s="55" t="s">
        <v>24</v>
      </c>
      <c r="B10" s="56"/>
      <c r="C10" s="57"/>
      <c r="D10" s="19">
        <f>D8</f>
        <v>35320</v>
      </c>
      <c r="E10" s="19">
        <f>SUM(E8:E9)</f>
        <v>45368.13</v>
      </c>
      <c r="F10" s="19">
        <f>SUM(F8:F9)</f>
        <v>45368.13</v>
      </c>
      <c r="G10" s="20" t="s">
        <v>37</v>
      </c>
      <c r="H10" s="21" t="s">
        <v>3</v>
      </c>
      <c r="I10" s="42">
        <f>SUM(I8:I9)</f>
        <v>0</v>
      </c>
      <c r="J10" s="42">
        <f>SUM(J8:J9)</f>
        <v>0</v>
      </c>
      <c r="K10" s="42">
        <f>SUM(K8:K9)</f>
        <v>0</v>
      </c>
      <c r="L10" s="54"/>
    </row>
    <row r="11" spans="1:12" s="26" customFormat="1" ht="13.5" customHeight="1" x14ac:dyDescent="0.35">
      <c r="A11" s="48" t="s">
        <v>2</v>
      </c>
      <c r="B11" s="49"/>
      <c r="C11" s="50"/>
      <c r="D11" s="23">
        <f>D7+D10</f>
        <v>91933</v>
      </c>
      <c r="E11" s="24">
        <f>E7+E10</f>
        <v>115024.31</v>
      </c>
      <c r="F11" s="24">
        <f>F7+F10</f>
        <v>115024.31</v>
      </c>
      <c r="G11" s="25" t="s">
        <v>38</v>
      </c>
      <c r="H11" s="25" t="s">
        <v>3</v>
      </c>
      <c r="I11" s="43">
        <f>I7+I10</f>
        <v>0</v>
      </c>
      <c r="J11" s="43">
        <f>J7+J10</f>
        <v>0</v>
      </c>
      <c r="K11" s="43">
        <f>K7+K10</f>
        <v>0</v>
      </c>
      <c r="L11" s="25" t="s">
        <v>3</v>
      </c>
    </row>
    <row r="12" spans="1:12" s="26" customFormat="1" ht="49.5" customHeight="1" x14ac:dyDescent="0.35">
      <c r="A12" s="51" t="s">
        <v>25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2" s="26" customFormat="1" ht="15.5" x14ac:dyDescent="0.35">
      <c r="A13" s="27"/>
      <c r="B13" s="27"/>
      <c r="C13" s="27"/>
      <c r="D13" s="28"/>
      <c r="E13" s="29"/>
      <c r="F13" s="28"/>
      <c r="G13" s="30"/>
      <c r="H13" s="31"/>
      <c r="I13" s="28"/>
      <c r="J13" s="32"/>
      <c r="K13" s="28"/>
      <c r="L13" s="31"/>
    </row>
    <row r="14" spans="1:12" s="34" customFormat="1" ht="15.5" x14ac:dyDescent="0.35">
      <c r="A14" s="33"/>
      <c r="K14" s="35"/>
    </row>
    <row r="15" spans="1:12" s="39" customFormat="1" ht="15" x14ac:dyDescent="0.3">
      <c r="A15" s="36"/>
      <c r="B15" s="37" t="s">
        <v>0</v>
      </c>
      <c r="C15" s="38" t="s">
        <v>7</v>
      </c>
      <c r="D15" s="38"/>
    </row>
    <row r="16" spans="1:12" s="1" customFormat="1" x14ac:dyDescent="0.3">
      <c r="A16" s="9"/>
    </row>
    <row r="19" spans="7:7" x14ac:dyDescent="0.35">
      <c r="G19" s="4" t="s">
        <v>26</v>
      </c>
    </row>
  </sheetData>
  <mergeCells count="7">
    <mergeCell ref="A3:L3"/>
    <mergeCell ref="A11:C11"/>
    <mergeCell ref="A12:L12"/>
    <mergeCell ref="L5:L7"/>
    <mergeCell ref="L8:L10"/>
    <mergeCell ref="A10:C10"/>
    <mergeCell ref="A7:C7"/>
  </mergeCells>
  <printOptions horizontalCentered="1"/>
  <pageMargins left="0.19685039370078741" right="0.19685039370078741" top="0.59055118110236227" bottom="0.74803149606299213" header="0.31496062992125984" footer="0.31496062992125984"/>
  <pageSetup paperSize="9" scale="6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2026-08-27T13:16:30Z</dcterms:modified>
</cp:coreProperties>
</file>